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venskelitfotboll-my.sharepoint.com/personal/thomas_hasselgren_svenskelitfotboll_se/Documents/SEF/Certifiering/2022/Återkopplingsrapporter/GIF Sundsvall/"/>
    </mc:Choice>
  </mc:AlternateContent>
  <xr:revisionPtr revIDLastSave="0" documentId="8_{18DC792F-2F34-4DCE-88CD-50578CD020E0}" xr6:coauthVersionLast="47" xr6:coauthVersionMax="47" xr10:uidLastSave="{00000000-0000-0000-0000-000000000000}"/>
  <bookViews>
    <workbookView xWindow="28680" yWindow="-120" windowWidth="29040" windowHeight="15840" xr2:uid="{2083275D-D373-4BEA-88F3-200435E8A252}"/>
  </bookViews>
  <sheets>
    <sheet name="10.1" sheetId="1" r:id="rId1"/>
    <sheet name="blad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5" i="1" l="1"/>
  <c r="R55" i="1"/>
  <c r="Q55" i="1"/>
  <c r="P55" i="1"/>
  <c r="O55" i="1"/>
  <c r="N55" i="1"/>
  <c r="M34" i="1"/>
  <c r="M33" i="1"/>
  <c r="M32" i="1"/>
  <c r="M31" i="1"/>
  <c r="M30" i="1"/>
  <c r="M29" i="1" l="1"/>
  <c r="M28" i="1"/>
  <c r="M22" i="1"/>
  <c r="M19" i="1"/>
  <c r="M44" i="1" s="1"/>
  <c r="L44" i="1"/>
  <c r="L45" i="1" s="1"/>
  <c r="K38" i="1"/>
  <c r="K39" i="1"/>
  <c r="K40" i="1"/>
  <c r="K42" i="1"/>
  <c r="K43" i="1"/>
  <c r="K44" i="1"/>
  <c r="K20" i="1"/>
  <c r="K23" i="1"/>
  <c r="K35" i="1"/>
  <c r="K36" i="1"/>
  <c r="K37" i="1"/>
  <c r="K45" i="1" l="1"/>
  <c r="K46" i="1" s="1"/>
</calcChain>
</file>

<file path=xl/sharedStrings.xml><?xml version="1.0" encoding="utf-8"?>
<sst xmlns="http://schemas.openxmlformats.org/spreadsheetml/2006/main" count="119" uniqueCount="103">
  <si>
    <t>Förklaringar:</t>
  </si>
  <si>
    <t xml:space="preserve">Tävlingslandskamp A-landslag (VM, EM, Nations League slutspel eller kval) </t>
  </si>
  <si>
    <t>Champions League (Gruppspel eller slutspel)</t>
  </si>
  <si>
    <t>Champions League (Play Off)</t>
  </si>
  <si>
    <t>Europa League (Gruppspel eller slutspel)</t>
  </si>
  <si>
    <t>Europa Conference League (Slutspel)</t>
  </si>
  <si>
    <t>Tävlingslandskamp U21/U23 landslaget (VM, EM eller OS slutspel eller kval)</t>
  </si>
  <si>
    <t>Champions League (Kvalspel)</t>
  </si>
  <si>
    <t>Europa League (Kvalspel eller Play Off)</t>
  </si>
  <si>
    <t>Högsta liga UEFA rankad 6–15</t>
  </si>
  <si>
    <t>Europa Conference League (Kvalspel eller Play Off)</t>
  </si>
  <si>
    <t>Högsta liga UEFA rankad 16–30</t>
  </si>
  <si>
    <t>Nivå 2 liga UEFA rankad 1–5</t>
  </si>
  <si>
    <t>Högsta liga UEFA rankad 31–55</t>
  </si>
  <si>
    <t>Nivå 2 liga UEFA rankad 6–30</t>
  </si>
  <si>
    <t>Område 10: Elitaktiva spelare 2022</t>
  </si>
  <si>
    <t>Klubbens namn:</t>
  </si>
  <si>
    <t>Poänggivande nivåer</t>
  </si>
  <si>
    <t>Nivå 1</t>
  </si>
  <si>
    <t>Nivå 2</t>
  </si>
  <si>
    <t xml:space="preserve">Högsta liga UEFA rankad 1–5 </t>
  </si>
  <si>
    <t>Nivå 3</t>
  </si>
  <si>
    <t>Europa Conference League (Gruppspel)</t>
  </si>
  <si>
    <t>Nivå 4</t>
  </si>
  <si>
    <t>Nivå 5</t>
  </si>
  <si>
    <t>Nivå 6</t>
  </si>
  <si>
    <t>1) Spelarens namn</t>
  </si>
  <si>
    <t>2) Födelseår</t>
  </si>
  <si>
    <t>3) Ange mellan vilka år spelaren tillhört er klubb, ex 2012-2018</t>
  </si>
  <si>
    <t xml:space="preserve">4) Totalt antal år i klubben </t>
  </si>
  <si>
    <t>5) Nivå 2020</t>
  </si>
  <si>
    <t>6) Nivå 2021</t>
  </si>
  <si>
    <t>7) Nivå 2022</t>
  </si>
  <si>
    <t>8) Högsta poänggivande nivå 2020-2022</t>
  </si>
  <si>
    <t>3) Årtal i klubben</t>
  </si>
  <si>
    <t>4) Skriv in det antal år spelaren totalt tillhört er klubb i åldern 12-19 år. Max 8 år.</t>
  </si>
  <si>
    <t xml:space="preserve">9) Aktuell klubb </t>
  </si>
  <si>
    <t>11) Klubbens total poäng för spelaren.</t>
  </si>
  <si>
    <t>11) Total poäng</t>
  </si>
  <si>
    <t>Poäng:</t>
  </si>
  <si>
    <t>Poäng i certifiering:</t>
  </si>
  <si>
    <r>
      <t xml:space="preserve">1) Ange spelarens namn (rättstavat, </t>
    </r>
    <r>
      <rPr>
        <b/>
        <u/>
        <sz val="10"/>
        <color rgb="FF000000"/>
        <rFont val="Calibri"/>
        <family val="2"/>
      </rPr>
      <t>förnamn</t>
    </r>
    <r>
      <rPr>
        <sz val="10"/>
        <color indexed="8"/>
        <rFont val="Calibri"/>
        <family val="2"/>
      </rPr>
      <t xml:space="preserve"> först)</t>
    </r>
  </si>
  <si>
    <t>Ettan i Sverige (har spelaren spelat på denna nivå under 2022 kan man inte tillgoräkna sig tidigare år på högre poänggivande nivå</t>
  </si>
  <si>
    <r>
      <t xml:space="preserve">2) Ange spelarens födelseår, </t>
    </r>
    <r>
      <rPr>
        <b/>
        <u/>
        <sz val="10"/>
        <rFont val="Calibri"/>
        <family val="2"/>
      </rPr>
      <t>endast spelare födda 1/1 1998 eller senare skall skrivas upp!</t>
    </r>
  </si>
  <si>
    <t>8) Ange spelarens högsta poänggivande nivå de tre sista åren, har spelare under nuvarande år spelat på nivå 6 så kan han inte få högre poäng (se tabell till höger)</t>
  </si>
  <si>
    <t>9) Aktuell klubb för första poänggivande match under 2022</t>
  </si>
  <si>
    <t xml:space="preserve">10) Första poänggivande match under 2022 </t>
  </si>
  <si>
    <r>
      <t>10) Ange datum för första poänggivande match under 2022 (detta bekräftar att spelare haft</t>
    </r>
    <r>
      <rPr>
        <b/>
        <sz val="10"/>
        <color rgb="FF000000"/>
        <rFont val="Calibri"/>
        <family val="2"/>
      </rPr>
      <t xml:space="preserve"> minst 45 minuters speltid på poänggivande nivå</t>
    </r>
    <r>
      <rPr>
        <sz val="10"/>
        <color indexed="8"/>
        <rFont val="Calibri"/>
        <family val="2"/>
      </rPr>
      <t xml:space="preserve"> under året)</t>
    </r>
  </si>
  <si>
    <r>
      <t xml:space="preserve">OBS! Samtliga fält måste vara ifyllda för att vi skall kunna gå igenom dokumentationen. Spara och ladda upp mallen i </t>
    </r>
    <r>
      <rPr>
        <b/>
        <u/>
        <sz val="10"/>
        <color rgb="FFFF0000"/>
        <rFont val="Calibri"/>
        <family val="2"/>
      </rPr>
      <t>excel format!</t>
    </r>
  </si>
  <si>
    <t>Max poäng på detta område är 1 800 poäng</t>
  </si>
  <si>
    <t>”UEFA rankning 2022”</t>
  </si>
  <si>
    <r>
      <t>UEFA ranking för liganivå 1-5:</t>
    </r>
    <r>
      <rPr>
        <sz val="10"/>
        <color theme="1"/>
        <rFont val="Century Gothic"/>
        <family val="2"/>
      </rPr>
      <t xml:space="preserve"> England, Spanien, Italien, Tyskland och Frankrike</t>
    </r>
  </si>
  <si>
    <r>
      <t>UEFA ranking för liganivå 6-15:</t>
    </r>
    <r>
      <rPr>
        <sz val="10"/>
        <color theme="1"/>
        <rFont val="Century Gothic"/>
        <family val="2"/>
      </rPr>
      <t xml:space="preserve"> Portugal, Holland, Ryssland, Belgien, Österrike, Skottland, Ukraina, Turkiet, Danmark och Cypern</t>
    </r>
  </si>
  <si>
    <r>
      <t>UEFA ranking för liganivå 16-30:</t>
    </r>
    <r>
      <rPr>
        <sz val="10"/>
        <color theme="1"/>
        <rFont val="Century Gothic"/>
        <family val="2"/>
      </rPr>
      <t xml:space="preserve"> Serbien, Tjeckien, Kroatien, Schweiz, Grekland, Israel, Norge, Sverige, Bulgarien, Rumänien, Azerbajdzjan, Kazachstan, Ungern. Belarus och Polen</t>
    </r>
  </si>
  <si>
    <r>
      <t>UEFA ranking för liganivå 31-55:</t>
    </r>
    <r>
      <rPr>
        <sz val="10"/>
        <color theme="1"/>
        <rFont val="Century Gothic"/>
        <family val="2"/>
      </rPr>
      <t xml:space="preserve"> Slovenien, Slovakien, Liechtenstein, Litauen, Luxemburg, Bosnien-Hercegovina Irland, Nord Makedonien, Armenien, Lettland, Albanien, Nordirland. Georgien. Finland, Moldavien, Malta. Färöarna. Kosovo, Gibraltar. Montenegro, Wales. Island. Estland. Andorra och San Marino</t>
    </r>
  </si>
  <si>
    <t>5-7) Ange spelarens högsta poängnivå för respektive år (45 min i seriespel på poänggivande nivå krävs).</t>
  </si>
  <si>
    <t>Specifika grundkrav område 10</t>
  </si>
  <si>
    <r>
      <t xml:space="preserve">Klubben måste på detta område ha </t>
    </r>
    <r>
      <rPr>
        <b/>
        <sz val="10"/>
        <color rgb="FF000000"/>
        <rFont val="Calibri"/>
        <family val="2"/>
      </rPr>
      <t>minimum 450 poäng</t>
    </r>
  </si>
  <si>
    <r>
      <t xml:space="preserve">Klubben måste på detta område ha </t>
    </r>
    <r>
      <rPr>
        <b/>
        <sz val="10"/>
        <color rgb="FF000000"/>
        <rFont val="Calibri"/>
        <family val="2"/>
      </rPr>
      <t>minimum 900 poäng</t>
    </r>
  </si>
  <si>
    <r>
      <t xml:space="preserve">Klubben måste på detta område ha </t>
    </r>
    <r>
      <rPr>
        <b/>
        <sz val="10"/>
        <color rgb="FF000000"/>
        <rFont val="Calibri"/>
        <family val="2"/>
      </rPr>
      <t>minimum 1 350 poäng</t>
    </r>
  </si>
  <si>
    <t>Sebastian Friman</t>
  </si>
  <si>
    <t>Gefle IF</t>
  </si>
  <si>
    <t>Jesper Carström</t>
  </si>
  <si>
    <t>GIF Sundsvall</t>
  </si>
  <si>
    <t>Ludvig Nåvik</t>
  </si>
  <si>
    <t>2017-2022</t>
  </si>
  <si>
    <t>Teodor Stenshagen</t>
  </si>
  <si>
    <t>Nils Eriksson</t>
  </si>
  <si>
    <t>2012-2019</t>
  </si>
  <si>
    <t>Axel Näsholm</t>
  </si>
  <si>
    <t>2010-2017</t>
  </si>
  <si>
    <t>2018-2022</t>
  </si>
  <si>
    <t>Johan Bengtsson</t>
  </si>
  <si>
    <t>Paya Pichkah</t>
  </si>
  <si>
    <t>2016-2020</t>
  </si>
  <si>
    <t>Oscar Wallin</t>
  </si>
  <si>
    <t>Degerfors</t>
  </si>
  <si>
    <t>Amaro Bahtijar</t>
  </si>
  <si>
    <t>2014-2018</t>
  </si>
  <si>
    <t>Umeå FC</t>
  </si>
  <si>
    <t>Alexander Larsson</t>
  </si>
  <si>
    <t>Viktor Mattsson</t>
  </si>
  <si>
    <t>Peter Amoran</t>
  </si>
  <si>
    <t>Östersund</t>
  </si>
  <si>
    <t>Gustav Molin</t>
  </si>
  <si>
    <t>2017-2021</t>
  </si>
  <si>
    <t>2013-2020</t>
  </si>
  <si>
    <t>2015-2021</t>
  </si>
  <si>
    <t>2016-2019</t>
  </si>
  <si>
    <t>Min</t>
  </si>
  <si>
    <t>Yonis Shino</t>
  </si>
  <si>
    <t>Edward Carrick</t>
  </si>
  <si>
    <t>Simon Uusitalo</t>
  </si>
  <si>
    <t>Sammi Davis</t>
  </si>
  <si>
    <t>Edwin Dellkrans</t>
  </si>
  <si>
    <t>Kawa Mazen</t>
  </si>
  <si>
    <t>Yonis</t>
  </si>
  <si>
    <t>Sammi</t>
  </si>
  <si>
    <t xml:space="preserve">Edwin </t>
  </si>
  <si>
    <t>Kawa</t>
  </si>
  <si>
    <t>Björnler</t>
  </si>
  <si>
    <t>Uusitalo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</si>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</sst>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sz val="11"/>
      <color rgb="FFFFFFFF"/>
      <name val="Century Gothic"/>
      <family val="2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b/>
      <sz val="10"/>
      <color rgb="FFFF0000"/>
      <name val="Calibri"/>
      <family val="2"/>
    </font>
    <font>
      <sz val="10"/>
      <color theme="0"/>
      <name val="Calibri"/>
      <family val="2"/>
    </font>
    <font>
      <b/>
      <u/>
      <sz val="10"/>
      <color rgb="FF000000"/>
      <name val="Calibri"/>
      <family val="2"/>
    </font>
    <font>
      <b/>
      <u/>
      <sz val="10"/>
      <name val="Calibri"/>
      <family val="2"/>
    </font>
    <font>
      <b/>
      <sz val="10"/>
      <color rgb="FF000000"/>
      <name val="Calibri"/>
      <family val="2"/>
    </font>
    <font>
      <b/>
      <u/>
      <sz val="10"/>
      <color rgb="FFFF0000"/>
      <name val="Calibri"/>
      <family val="2"/>
    </font>
    <font>
      <b/>
      <sz val="10"/>
      <name val="Calibri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ED7D3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/>
    <xf numFmtId="0" fontId="2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49" fontId="3" fillId="2" borderId="1" xfId="0" applyNumberFormat="1" applyFont="1" applyFill="1" applyBorder="1" applyAlignment="1">
      <alignment horizontal="left" vertical="center"/>
    </xf>
    <xf numFmtId="0" fontId="8" fillId="0" borderId="11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 wrapText="1"/>
    </xf>
    <xf numFmtId="0" fontId="2" fillId="0" borderId="19" xfId="0" applyFont="1" applyBorder="1"/>
    <xf numFmtId="14" fontId="4" fillId="0" borderId="1" xfId="0" applyNumberFormat="1" applyFont="1" applyBorder="1" applyAlignment="1">
      <alignment horizontal="center"/>
    </xf>
    <xf numFmtId="16" fontId="2" fillId="0" borderId="0" xfId="0" applyNumberFormat="1" applyFont="1"/>
    <xf numFmtId="16" fontId="18" fillId="0" borderId="0" xfId="0" applyNumberFormat="1" applyFont="1"/>
    <xf numFmtId="0" fontId="10" fillId="4" borderId="0" xfId="0" applyFont="1" applyFill="1" applyAlignment="1">
      <alignment horizontal="center" vertical="center"/>
    </xf>
    <xf numFmtId="49" fontId="1" fillId="4" borderId="0" xfId="0" applyNumberFormat="1" applyFont="1" applyFill="1" applyAlignment="1">
      <alignment horizontal="left" vertical="center"/>
    </xf>
    <xf numFmtId="49" fontId="15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9" fillId="5" borderId="0" xfId="0" applyNumberFormat="1" applyFont="1" applyFill="1" applyAlignment="1">
      <alignment horizontal="center" vertical="center"/>
    </xf>
    <xf numFmtId="49" fontId="1" fillId="4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center"/>
    </xf>
    <xf numFmtId="14" fontId="19" fillId="0" borderId="1" xfId="0" applyNumberFormat="1" applyFont="1" applyBorder="1" applyAlignment="1">
      <alignment horizontal="center"/>
    </xf>
    <xf numFmtId="49" fontId="1" fillId="4" borderId="2" xfId="0" applyNumberFormat="1" applyFont="1" applyFill="1" applyBorder="1" applyAlignment="1">
      <alignment horizontal="left" vertical="center"/>
    </xf>
    <xf numFmtId="49" fontId="1" fillId="4" borderId="3" xfId="0" applyNumberFormat="1" applyFont="1" applyFill="1" applyBorder="1" applyAlignment="1">
      <alignment horizontal="left" vertical="center"/>
    </xf>
    <xf numFmtId="49" fontId="1" fillId="4" borderId="4" xfId="0" applyNumberFormat="1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2" fillId="2" borderId="4" xfId="0" applyNumberFormat="1" applyFont="1" applyFill="1" applyBorder="1" applyAlignment="1">
      <alignment horizontal="left" vertical="center"/>
    </xf>
    <xf numFmtId="49" fontId="9" fillId="5" borderId="2" xfId="0" applyNumberFormat="1" applyFont="1" applyFill="1" applyBorder="1" applyAlignment="1">
      <alignment horizontal="center" vertical="center"/>
    </xf>
    <xf numFmtId="49" fontId="9" fillId="5" borderId="3" xfId="0" applyNumberFormat="1" applyFont="1" applyFill="1" applyBorder="1" applyAlignment="1">
      <alignment horizontal="center" vertical="center"/>
    </xf>
    <xf numFmtId="49" fontId="9" fillId="5" borderId="4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49" fontId="15" fillId="0" borderId="2" xfId="0" applyNumberFormat="1" applyFont="1" applyBorder="1" applyAlignment="1">
      <alignment horizontal="left" vertical="center"/>
    </xf>
    <xf numFmtId="49" fontId="15" fillId="0" borderId="3" xfId="0" applyNumberFormat="1" applyFont="1" applyBorder="1" applyAlignment="1">
      <alignment horizontal="left" vertical="center"/>
    </xf>
    <xf numFmtId="49" fontId="15" fillId="0" borderId="4" xfId="0" applyNumberFormat="1" applyFont="1" applyBorder="1" applyAlignment="1">
      <alignment horizontal="left" vertical="center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49" fontId="5" fillId="2" borderId="2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 applyAlignment="1">
      <alignment horizontal="left" vertical="center"/>
    </xf>
    <xf numFmtId="49" fontId="3" fillId="2" borderId="4" xfId="0" applyNumberFormat="1" applyFont="1" applyFill="1" applyBorder="1" applyAlignment="1">
      <alignment horizontal="left" vertical="center"/>
    </xf>
    <xf numFmtId="0" fontId="16" fillId="0" borderId="13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0" fillId="4" borderId="0" xfId="0" applyFont="1" applyFill="1" applyAlignment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left" vertical="center" wrapText="1"/>
    </xf>
    <xf numFmtId="0" fontId="4" fillId="6" borderId="1" xfId="0" applyFont="1" applyFill="1" applyBorder="1"/>
    <xf numFmtId="0" fontId="4" fillId="6" borderId="1" xfId="0" applyFont="1" applyFill="1" applyBorder="1" applyAlignment="1">
      <alignment horizontal="center"/>
    </xf>
    <xf numFmtId="0" fontId="2" fillId="6" borderId="0" xfId="0" applyFont="1" applyFill="1"/>
    <xf numFmtId="0" fontId="2" fillId="6" borderId="0" xfId="0" applyFont="1" applyFill="1" applyAlignment="1">
      <alignment horizontal="center" vertical="center"/>
    </xf>
    <xf numFmtId="0" fontId="4" fillId="7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2ACB2-443F-48DA-9087-A5D1FFCBF5BC}">
  <dimension ref="A1:S55"/>
  <sheetViews>
    <sheetView tabSelected="1" topLeftCell="A11" zoomScale="97" zoomScaleNormal="97" workbookViewId="0">
      <selection activeCell="F39" sqref="F39"/>
    </sheetView>
  </sheetViews>
  <sheetFormatPr defaultColWidth="8.6328125" defaultRowHeight="13" x14ac:dyDescent="0.3"/>
  <cols>
    <col min="1" max="1" width="21.36328125" style="1" customWidth="1"/>
    <col min="2" max="2" width="8.81640625" style="1" customWidth="1"/>
    <col min="3" max="3" width="14.81640625" style="1" customWidth="1"/>
    <col min="4" max="4" width="8.6328125" style="1"/>
    <col min="5" max="8" width="12.6328125" style="1" customWidth="1"/>
    <col min="9" max="10" width="18.1796875" style="1" customWidth="1"/>
    <col min="11" max="13" width="8.1796875" style="1" customWidth="1"/>
    <col min="14" max="16" width="8.6328125" style="1"/>
    <col min="17" max="17" width="58" style="1" customWidth="1"/>
    <col min="18" max="16384" width="8.6328125" style="1"/>
  </cols>
  <sheetData>
    <row r="1" spans="1:18" ht="30.5" customHeight="1" thickBot="1" x14ac:dyDescent="0.35">
      <c r="A1" s="24" t="s">
        <v>15</v>
      </c>
      <c r="B1" s="25"/>
      <c r="C1" s="25"/>
      <c r="D1" s="25"/>
      <c r="E1" s="26"/>
      <c r="F1" s="24" t="s">
        <v>16</v>
      </c>
      <c r="G1" s="25"/>
      <c r="H1" s="25"/>
      <c r="I1" s="25"/>
      <c r="J1" s="25"/>
      <c r="K1" s="26"/>
      <c r="L1" s="15"/>
      <c r="M1" s="15"/>
      <c r="P1" s="27" t="s">
        <v>56</v>
      </c>
      <c r="Q1" s="28"/>
      <c r="R1" s="29"/>
    </row>
    <row r="2" spans="1:18" ht="18.75" customHeight="1" thickBot="1" x14ac:dyDescent="0.35">
      <c r="A2" s="5" t="s">
        <v>0</v>
      </c>
      <c r="B2" s="42" t="s">
        <v>49</v>
      </c>
      <c r="C2" s="43"/>
      <c r="D2" s="43"/>
      <c r="E2" s="43"/>
      <c r="F2" s="43"/>
      <c r="G2" s="43"/>
      <c r="H2" s="43"/>
      <c r="I2" s="43"/>
      <c r="J2" s="43"/>
      <c r="K2" s="44"/>
      <c r="L2" s="16"/>
      <c r="M2" s="16"/>
      <c r="P2" s="10">
        <v>5</v>
      </c>
      <c r="Q2" s="45" t="s">
        <v>57</v>
      </c>
      <c r="R2" s="46"/>
    </row>
    <row r="3" spans="1:18" ht="18.75" customHeight="1" thickBot="1" x14ac:dyDescent="0.35">
      <c r="A3" s="47" t="s">
        <v>41</v>
      </c>
      <c r="B3" s="47"/>
      <c r="C3" s="47"/>
      <c r="D3" s="47"/>
      <c r="E3" s="47"/>
      <c r="F3" s="47"/>
      <c r="G3" s="47"/>
      <c r="H3" s="47"/>
      <c r="I3" s="47"/>
      <c r="J3" s="47"/>
      <c r="K3" s="48"/>
      <c r="L3" s="17"/>
      <c r="M3" s="17"/>
      <c r="P3" s="10">
        <v>6</v>
      </c>
      <c r="Q3" s="45" t="s">
        <v>58</v>
      </c>
      <c r="R3" s="46"/>
    </row>
    <row r="4" spans="1:18" ht="18.75" customHeight="1" thickBot="1" x14ac:dyDescent="0.35">
      <c r="A4" s="33" t="s">
        <v>43</v>
      </c>
      <c r="B4" s="34"/>
      <c r="C4" s="34"/>
      <c r="D4" s="34"/>
      <c r="E4" s="34"/>
      <c r="F4" s="34"/>
      <c r="G4" s="34"/>
      <c r="H4" s="34"/>
      <c r="I4" s="34"/>
      <c r="J4" s="34"/>
      <c r="K4" s="35"/>
      <c r="L4" s="18"/>
      <c r="M4" s="18"/>
      <c r="P4" s="10">
        <v>7</v>
      </c>
      <c r="Q4" s="45" t="s">
        <v>59</v>
      </c>
      <c r="R4" s="46"/>
    </row>
    <row r="5" spans="1:18" ht="18.75" customHeight="1" x14ac:dyDescent="0.3">
      <c r="A5" s="33" t="s">
        <v>28</v>
      </c>
      <c r="B5" s="34"/>
      <c r="C5" s="34"/>
      <c r="D5" s="34"/>
      <c r="E5" s="34"/>
      <c r="F5" s="34"/>
      <c r="G5" s="34"/>
      <c r="H5" s="34"/>
      <c r="I5" s="34"/>
      <c r="J5" s="34"/>
      <c r="K5" s="35"/>
      <c r="L5" s="18"/>
      <c r="M5" s="18"/>
    </row>
    <row r="6" spans="1:18" ht="18.75" customHeight="1" x14ac:dyDescent="0.3">
      <c r="A6" s="33" t="s">
        <v>35</v>
      </c>
      <c r="B6" s="34"/>
      <c r="C6" s="34"/>
      <c r="D6" s="34"/>
      <c r="E6" s="34"/>
      <c r="F6" s="34"/>
      <c r="G6" s="34"/>
      <c r="H6" s="34"/>
      <c r="I6" s="34"/>
      <c r="J6" s="34"/>
      <c r="K6" s="35"/>
      <c r="L6" s="18"/>
      <c r="M6" s="18"/>
    </row>
    <row r="7" spans="1:18" ht="18.75" customHeight="1" x14ac:dyDescent="0.3">
      <c r="A7" s="33" t="s">
        <v>55</v>
      </c>
      <c r="B7" s="34"/>
      <c r="C7" s="34"/>
      <c r="D7" s="34"/>
      <c r="E7" s="34"/>
      <c r="F7" s="34"/>
      <c r="G7" s="34"/>
      <c r="H7" s="34"/>
      <c r="I7" s="34"/>
      <c r="J7" s="34"/>
      <c r="K7" s="35"/>
      <c r="L7" s="18"/>
      <c r="M7" s="18"/>
    </row>
    <row r="8" spans="1:18" ht="18.75" customHeight="1" x14ac:dyDescent="0.3">
      <c r="A8" s="33" t="s">
        <v>44</v>
      </c>
      <c r="B8" s="34"/>
      <c r="C8" s="34"/>
      <c r="D8" s="34"/>
      <c r="E8" s="34"/>
      <c r="F8" s="34"/>
      <c r="G8" s="34"/>
      <c r="H8" s="34"/>
      <c r="I8" s="34"/>
      <c r="J8" s="34"/>
      <c r="K8" s="35"/>
      <c r="L8" s="18"/>
      <c r="M8" s="18"/>
    </row>
    <row r="9" spans="1:18" ht="19.5" customHeight="1" x14ac:dyDescent="0.3">
      <c r="A9" s="49" t="s">
        <v>45</v>
      </c>
      <c r="B9" s="50"/>
      <c r="C9" s="50"/>
      <c r="D9" s="50"/>
      <c r="E9" s="50"/>
      <c r="F9" s="50"/>
      <c r="G9" s="50"/>
      <c r="H9" s="50"/>
      <c r="I9" s="50"/>
      <c r="J9" s="50"/>
      <c r="K9" s="51"/>
      <c r="L9" s="19"/>
      <c r="M9" s="19"/>
    </row>
    <row r="10" spans="1:18" ht="19.5" customHeight="1" x14ac:dyDescent="0.3">
      <c r="A10" s="33" t="s">
        <v>47</v>
      </c>
      <c r="B10" s="34"/>
      <c r="C10" s="34"/>
      <c r="D10" s="34"/>
      <c r="E10" s="34"/>
      <c r="F10" s="34"/>
      <c r="G10" s="34"/>
      <c r="H10" s="34"/>
      <c r="I10" s="34"/>
      <c r="J10" s="34"/>
      <c r="K10" s="35"/>
      <c r="L10" s="18"/>
      <c r="M10" s="18"/>
    </row>
    <row r="11" spans="1:18" ht="18.75" customHeight="1" x14ac:dyDescent="0.3">
      <c r="A11" s="33" t="s">
        <v>37</v>
      </c>
      <c r="B11" s="34"/>
      <c r="C11" s="34"/>
      <c r="D11" s="34"/>
      <c r="E11" s="34"/>
      <c r="F11" s="34"/>
      <c r="G11" s="34"/>
      <c r="H11" s="34"/>
      <c r="I11" s="34"/>
      <c r="J11" s="34"/>
      <c r="K11" s="35"/>
      <c r="L11" s="18"/>
      <c r="M11" s="18"/>
    </row>
    <row r="12" spans="1:18" ht="18.75" customHeight="1" thickBot="1" x14ac:dyDescent="0.35">
      <c r="A12" s="36" t="s">
        <v>48</v>
      </c>
      <c r="B12" s="37"/>
      <c r="C12" s="37"/>
      <c r="D12" s="37"/>
      <c r="E12" s="37"/>
      <c r="F12" s="37"/>
      <c r="G12" s="37"/>
      <c r="H12" s="37"/>
      <c r="I12" s="37"/>
      <c r="J12" s="37"/>
      <c r="K12" s="38"/>
      <c r="L12" s="20"/>
      <c r="M12" s="20"/>
    </row>
    <row r="13" spans="1:18" ht="42" customHeight="1" thickBot="1" x14ac:dyDescent="0.35">
      <c r="A13" s="8" t="s">
        <v>26</v>
      </c>
      <c r="B13" s="9" t="s">
        <v>27</v>
      </c>
      <c r="C13" s="9" t="s">
        <v>34</v>
      </c>
      <c r="D13" s="9" t="s">
        <v>29</v>
      </c>
      <c r="E13" s="9" t="s">
        <v>30</v>
      </c>
      <c r="F13" s="9" t="s">
        <v>31</v>
      </c>
      <c r="G13" s="8" t="s">
        <v>32</v>
      </c>
      <c r="H13" s="9" t="s">
        <v>33</v>
      </c>
      <c r="I13" s="8" t="s">
        <v>36</v>
      </c>
      <c r="J13" s="9" t="s">
        <v>46</v>
      </c>
      <c r="K13" s="9" t="s">
        <v>38</v>
      </c>
      <c r="L13" s="21"/>
      <c r="M13" s="21"/>
      <c r="P13" s="27" t="s">
        <v>17</v>
      </c>
      <c r="Q13" s="28"/>
      <c r="R13" s="29"/>
    </row>
    <row r="14" spans="1:18" ht="13.5" customHeight="1" x14ac:dyDescent="0.3">
      <c r="A14" s="3" t="s">
        <v>60</v>
      </c>
      <c r="B14" s="4">
        <v>1998</v>
      </c>
      <c r="C14" s="4" t="s">
        <v>70</v>
      </c>
      <c r="D14" s="4">
        <v>8</v>
      </c>
      <c r="E14" s="3">
        <v>1</v>
      </c>
      <c r="F14" s="3">
        <v>1</v>
      </c>
      <c r="G14" s="75">
        <v>1</v>
      </c>
      <c r="H14" s="4">
        <v>1</v>
      </c>
      <c r="I14" s="4" t="s">
        <v>61</v>
      </c>
      <c r="J14" s="11">
        <v>44674</v>
      </c>
      <c r="K14" s="75">
        <v>8</v>
      </c>
      <c r="L14" s="22" t="s">
        <v>102</v>
      </c>
      <c r="M14" s="22"/>
      <c r="O14" s="13"/>
      <c r="P14" s="39" t="s">
        <v>18</v>
      </c>
      <c r="Q14" s="6" t="s">
        <v>1</v>
      </c>
      <c r="R14" s="30">
        <v>10</v>
      </c>
    </row>
    <row r="15" spans="1:18" ht="13.5" thickBot="1" x14ac:dyDescent="0.35">
      <c r="A15" s="3" t="s">
        <v>62</v>
      </c>
      <c r="B15" s="4">
        <v>2002</v>
      </c>
      <c r="C15" s="4" t="s">
        <v>87</v>
      </c>
      <c r="D15" s="4">
        <v>7</v>
      </c>
      <c r="E15" s="3">
        <v>2</v>
      </c>
      <c r="F15" s="3">
        <v>2</v>
      </c>
      <c r="G15" s="75">
        <v>4</v>
      </c>
      <c r="H15" s="4">
        <v>4</v>
      </c>
      <c r="I15" s="4" t="s">
        <v>63</v>
      </c>
      <c r="J15" s="11">
        <v>44690</v>
      </c>
      <c r="K15" s="75">
        <v>28</v>
      </c>
      <c r="L15" s="22" t="s">
        <v>102</v>
      </c>
      <c r="M15" s="22"/>
      <c r="N15" s="1" t="s">
        <v>89</v>
      </c>
      <c r="O15" s="12"/>
      <c r="P15" s="40"/>
      <c r="Q15" s="7" t="s">
        <v>2</v>
      </c>
      <c r="R15" s="31"/>
    </row>
    <row r="16" spans="1:18" x14ac:dyDescent="0.3">
      <c r="A16" s="3" t="s">
        <v>64</v>
      </c>
      <c r="B16" s="4">
        <v>2003</v>
      </c>
      <c r="C16" s="4" t="s">
        <v>65</v>
      </c>
      <c r="D16" s="4">
        <v>6</v>
      </c>
      <c r="E16" s="3">
        <v>2</v>
      </c>
      <c r="F16" s="3">
        <v>2</v>
      </c>
      <c r="G16" s="75">
        <v>4</v>
      </c>
      <c r="H16" s="4">
        <v>4</v>
      </c>
      <c r="I16" s="4" t="s">
        <v>63</v>
      </c>
      <c r="J16" s="11">
        <v>44676</v>
      </c>
      <c r="K16" s="75">
        <v>24</v>
      </c>
      <c r="L16" s="22" t="s">
        <v>102</v>
      </c>
      <c r="M16" s="22"/>
      <c r="O16" s="13"/>
      <c r="P16" s="39" t="s">
        <v>19</v>
      </c>
      <c r="Q16" s="6" t="s">
        <v>3</v>
      </c>
      <c r="R16" s="30">
        <v>8</v>
      </c>
    </row>
    <row r="17" spans="1:18" x14ac:dyDescent="0.3">
      <c r="A17" s="3" t="s">
        <v>66</v>
      </c>
      <c r="B17" s="4">
        <v>2001</v>
      </c>
      <c r="C17" s="4" t="s">
        <v>86</v>
      </c>
      <c r="D17" s="4">
        <v>8</v>
      </c>
      <c r="E17" s="3">
        <v>2</v>
      </c>
      <c r="F17" s="3">
        <v>2</v>
      </c>
      <c r="G17" s="75">
        <v>4</v>
      </c>
      <c r="H17" s="4">
        <v>4</v>
      </c>
      <c r="I17" s="4" t="s">
        <v>63</v>
      </c>
      <c r="J17" s="11">
        <v>44800</v>
      </c>
      <c r="K17" s="75">
        <v>32</v>
      </c>
      <c r="L17" s="22" t="s">
        <v>102</v>
      </c>
      <c r="M17" s="22"/>
      <c r="O17" s="13"/>
      <c r="P17" s="41"/>
      <c r="Q17" s="6" t="s">
        <v>4</v>
      </c>
      <c r="R17" s="32"/>
    </row>
    <row r="18" spans="1:18" x14ac:dyDescent="0.3">
      <c r="A18" s="3" t="s">
        <v>67</v>
      </c>
      <c r="B18" s="4">
        <v>2000</v>
      </c>
      <c r="C18" s="4" t="s">
        <v>68</v>
      </c>
      <c r="D18" s="4">
        <v>8</v>
      </c>
      <c r="E18" s="3">
        <v>1</v>
      </c>
      <c r="F18" s="3">
        <v>1</v>
      </c>
      <c r="G18" s="75">
        <v>1</v>
      </c>
      <c r="H18" s="4">
        <v>1</v>
      </c>
      <c r="I18" s="4" t="s">
        <v>61</v>
      </c>
      <c r="J18" s="11">
        <v>44716</v>
      </c>
      <c r="K18" s="75">
        <v>8</v>
      </c>
      <c r="L18" s="22" t="s">
        <v>102</v>
      </c>
      <c r="M18" s="22"/>
      <c r="O18" s="13"/>
      <c r="P18" s="41"/>
      <c r="Q18" s="6" t="s">
        <v>5</v>
      </c>
      <c r="R18" s="32"/>
    </row>
    <row r="19" spans="1:18" ht="13.5" thickBot="1" x14ac:dyDescent="0.35">
      <c r="A19" s="71" t="s">
        <v>69</v>
      </c>
      <c r="B19" s="72">
        <v>1999</v>
      </c>
      <c r="C19" s="72" t="s">
        <v>70</v>
      </c>
      <c r="D19" s="72">
        <v>8</v>
      </c>
      <c r="E19" s="71">
        <v>1</v>
      </c>
      <c r="F19" s="71">
        <v>1</v>
      </c>
      <c r="G19" s="72">
        <v>1</v>
      </c>
      <c r="H19" s="72">
        <v>1</v>
      </c>
      <c r="I19" s="72" t="s">
        <v>61</v>
      </c>
      <c r="J19" s="72"/>
      <c r="K19" s="72">
        <v>0</v>
      </c>
      <c r="L19" s="22">
        <v>8</v>
      </c>
      <c r="M19" s="22">
        <f t="shared" ref="M19:M22" si="0">L19*1.8</f>
        <v>14.4</v>
      </c>
      <c r="N19" s="1">
        <v>17</v>
      </c>
      <c r="O19" s="13">
        <v>44778</v>
      </c>
      <c r="P19" s="40"/>
      <c r="Q19" s="7" t="s">
        <v>20</v>
      </c>
      <c r="R19" s="31"/>
    </row>
    <row r="20" spans="1:18" ht="13" customHeight="1" x14ac:dyDescent="0.3">
      <c r="A20" s="3" t="s">
        <v>72</v>
      </c>
      <c r="B20" s="4">
        <v>2004</v>
      </c>
      <c r="C20" s="4" t="s">
        <v>71</v>
      </c>
      <c r="D20" s="4">
        <v>5</v>
      </c>
      <c r="E20" s="3">
        <v>2</v>
      </c>
      <c r="F20" s="3">
        <v>2</v>
      </c>
      <c r="G20" s="75">
        <v>4</v>
      </c>
      <c r="H20" s="4">
        <v>4</v>
      </c>
      <c r="I20" s="4" t="s">
        <v>63</v>
      </c>
      <c r="J20" s="11">
        <v>44660</v>
      </c>
      <c r="K20" s="75">
        <f t="shared" ref="K20:K44" si="1">SUM(D20*H20)</f>
        <v>20</v>
      </c>
      <c r="L20" s="22" t="s">
        <v>102</v>
      </c>
      <c r="M20" s="22"/>
      <c r="P20" s="39" t="s">
        <v>21</v>
      </c>
      <c r="Q20" s="6" t="s">
        <v>6</v>
      </c>
      <c r="R20" s="30">
        <v>6</v>
      </c>
    </row>
    <row r="21" spans="1:18" x14ac:dyDescent="0.3">
      <c r="A21" s="3" t="s">
        <v>73</v>
      </c>
      <c r="B21" s="4">
        <v>2000</v>
      </c>
      <c r="C21" s="4" t="s">
        <v>88</v>
      </c>
      <c r="D21" s="4">
        <v>4</v>
      </c>
      <c r="E21" s="3">
        <v>2</v>
      </c>
      <c r="F21" s="3">
        <v>2</v>
      </c>
      <c r="G21" s="75">
        <v>4</v>
      </c>
      <c r="H21" s="4">
        <v>4</v>
      </c>
      <c r="I21" s="4" t="s">
        <v>63</v>
      </c>
      <c r="J21" s="11">
        <v>44696</v>
      </c>
      <c r="K21" s="75">
        <v>16</v>
      </c>
      <c r="L21" s="22" t="s">
        <v>102</v>
      </c>
      <c r="M21" s="22"/>
      <c r="O21" s="12"/>
      <c r="P21" s="41"/>
      <c r="Q21" s="6" t="s">
        <v>7</v>
      </c>
      <c r="R21" s="32"/>
    </row>
    <row r="22" spans="1:18" x14ac:dyDescent="0.3">
      <c r="A22" s="71" t="s">
        <v>75</v>
      </c>
      <c r="B22" s="72">
        <v>2001</v>
      </c>
      <c r="C22" s="72" t="s">
        <v>74</v>
      </c>
      <c r="D22" s="72">
        <v>5</v>
      </c>
      <c r="E22" s="71">
        <v>0</v>
      </c>
      <c r="F22" s="71">
        <v>1</v>
      </c>
      <c r="G22" s="72">
        <v>4</v>
      </c>
      <c r="H22" s="72">
        <v>4</v>
      </c>
      <c r="I22" s="72" t="s">
        <v>76</v>
      </c>
      <c r="J22" s="72"/>
      <c r="K22" s="72">
        <v>0</v>
      </c>
      <c r="L22" s="22">
        <v>20</v>
      </c>
      <c r="M22" s="22">
        <f t="shared" si="0"/>
        <v>36</v>
      </c>
      <c r="N22" s="1">
        <v>0</v>
      </c>
      <c r="O22" s="13">
        <v>44778</v>
      </c>
      <c r="P22" s="41"/>
      <c r="Q22" s="6" t="s">
        <v>8</v>
      </c>
      <c r="R22" s="32"/>
    </row>
    <row r="23" spans="1:18" x14ac:dyDescent="0.3">
      <c r="A23" s="3" t="s">
        <v>77</v>
      </c>
      <c r="B23" s="4">
        <v>1998</v>
      </c>
      <c r="C23" s="4" t="s">
        <v>78</v>
      </c>
      <c r="D23" s="4">
        <v>5</v>
      </c>
      <c r="E23" s="3">
        <v>0</v>
      </c>
      <c r="F23" s="3">
        <v>1</v>
      </c>
      <c r="G23" s="75">
        <v>1</v>
      </c>
      <c r="H23" s="4">
        <v>1</v>
      </c>
      <c r="I23" s="4" t="s">
        <v>79</v>
      </c>
      <c r="J23" s="23">
        <v>44665</v>
      </c>
      <c r="K23" s="75">
        <f t="shared" si="1"/>
        <v>5</v>
      </c>
      <c r="L23" s="22"/>
      <c r="M23" s="22"/>
      <c r="O23" s="12"/>
      <c r="P23" s="41"/>
      <c r="Q23" s="6" t="s">
        <v>22</v>
      </c>
      <c r="R23" s="32"/>
    </row>
    <row r="24" spans="1:18" ht="13.5" thickBot="1" x14ac:dyDescent="0.35">
      <c r="A24" s="3" t="s">
        <v>80</v>
      </c>
      <c r="B24" s="4">
        <v>2004</v>
      </c>
      <c r="C24" s="4" t="s">
        <v>71</v>
      </c>
      <c r="D24" s="4">
        <v>5</v>
      </c>
      <c r="E24" s="3">
        <v>0</v>
      </c>
      <c r="F24" s="3">
        <v>2</v>
      </c>
      <c r="G24" s="75">
        <v>4</v>
      </c>
      <c r="H24" s="4">
        <v>4</v>
      </c>
      <c r="I24" s="4" t="s">
        <v>63</v>
      </c>
      <c r="J24" s="11">
        <v>44787</v>
      </c>
      <c r="K24" s="75">
        <v>20</v>
      </c>
      <c r="L24" s="22"/>
      <c r="M24" s="22"/>
      <c r="O24" s="13"/>
      <c r="P24" s="40"/>
      <c r="Q24" s="7" t="s">
        <v>9</v>
      </c>
      <c r="R24" s="31"/>
    </row>
    <row r="25" spans="1:18" x14ac:dyDescent="0.3">
      <c r="A25" s="3" t="s">
        <v>82</v>
      </c>
      <c r="B25" s="4">
        <v>2004</v>
      </c>
      <c r="C25" s="4">
        <v>2020</v>
      </c>
      <c r="D25" s="4">
        <v>1</v>
      </c>
      <c r="E25" s="3"/>
      <c r="F25" s="3"/>
      <c r="G25" s="75">
        <v>2</v>
      </c>
      <c r="H25" s="4">
        <v>2</v>
      </c>
      <c r="I25" s="4" t="s">
        <v>83</v>
      </c>
      <c r="J25" s="11">
        <v>44684</v>
      </c>
      <c r="K25" s="75">
        <v>2</v>
      </c>
      <c r="L25" s="22"/>
      <c r="M25" s="22"/>
      <c r="P25" s="39" t="s">
        <v>23</v>
      </c>
      <c r="Q25" s="6" t="s">
        <v>10</v>
      </c>
      <c r="R25" s="30">
        <v>4</v>
      </c>
    </row>
    <row r="26" spans="1:18" x14ac:dyDescent="0.3">
      <c r="A26" s="3" t="s">
        <v>84</v>
      </c>
      <c r="B26" s="4">
        <v>2002</v>
      </c>
      <c r="C26" s="4" t="s">
        <v>85</v>
      </c>
      <c r="D26" s="4">
        <v>5</v>
      </c>
      <c r="E26" s="3"/>
      <c r="F26" s="3"/>
      <c r="G26" s="75">
        <v>4</v>
      </c>
      <c r="H26" s="4">
        <v>4</v>
      </c>
      <c r="I26" s="4" t="s">
        <v>63</v>
      </c>
      <c r="J26" s="23">
        <v>44676</v>
      </c>
      <c r="K26" s="75">
        <v>20</v>
      </c>
      <c r="P26" s="41"/>
      <c r="Q26" s="6" t="s">
        <v>11</v>
      </c>
      <c r="R26" s="32"/>
    </row>
    <row r="27" spans="1:18" ht="13.5" thickBot="1" x14ac:dyDescent="0.35">
      <c r="P27" s="40"/>
      <c r="Q27" s="7" t="s">
        <v>12</v>
      </c>
      <c r="R27" s="31"/>
    </row>
    <row r="28" spans="1:18" x14ac:dyDescent="0.3">
      <c r="A28" s="71" t="s">
        <v>90</v>
      </c>
      <c r="B28" s="72">
        <v>2004</v>
      </c>
      <c r="C28" s="72"/>
      <c r="D28" s="72">
        <v>8</v>
      </c>
      <c r="E28" s="71"/>
      <c r="F28" s="71"/>
      <c r="G28" s="72"/>
      <c r="H28" s="72">
        <v>4</v>
      </c>
      <c r="I28" s="72"/>
      <c r="J28" s="72"/>
      <c r="K28" s="72">
        <v>0</v>
      </c>
      <c r="L28" s="22">
        <v>32</v>
      </c>
      <c r="M28" s="22">
        <f t="shared" ref="M28:M34" si="2">L28*1.8</f>
        <v>57.6</v>
      </c>
      <c r="O28" s="12"/>
      <c r="P28" s="39" t="s">
        <v>24</v>
      </c>
      <c r="Q28" s="6" t="s">
        <v>13</v>
      </c>
      <c r="R28" s="30">
        <v>2</v>
      </c>
    </row>
    <row r="29" spans="1:18" ht="13.5" thickBot="1" x14ac:dyDescent="0.35">
      <c r="A29" s="71" t="s">
        <v>81</v>
      </c>
      <c r="B29" s="72">
        <v>2004</v>
      </c>
      <c r="C29" s="72"/>
      <c r="D29" s="72">
        <v>3</v>
      </c>
      <c r="E29" s="71"/>
      <c r="F29" s="71"/>
      <c r="G29" s="72"/>
      <c r="H29" s="72">
        <v>4</v>
      </c>
      <c r="I29" s="72"/>
      <c r="J29" s="72"/>
      <c r="K29" s="72">
        <v>0</v>
      </c>
      <c r="L29" s="22">
        <v>12</v>
      </c>
      <c r="M29" s="22">
        <f t="shared" si="2"/>
        <v>21.6</v>
      </c>
      <c r="O29" s="12"/>
      <c r="P29" s="40"/>
      <c r="Q29" s="7" t="s">
        <v>14</v>
      </c>
      <c r="R29" s="31"/>
    </row>
    <row r="30" spans="1:18" ht="13" customHeight="1" x14ac:dyDescent="0.3">
      <c r="A30" s="73" t="s">
        <v>91</v>
      </c>
      <c r="B30" s="74">
        <v>2005</v>
      </c>
      <c r="C30" s="73"/>
      <c r="D30" s="73">
        <v>2</v>
      </c>
      <c r="E30" s="73"/>
      <c r="F30" s="73"/>
      <c r="G30" s="73"/>
      <c r="H30" s="73">
        <v>4</v>
      </c>
      <c r="I30" s="73"/>
      <c r="J30" s="73"/>
      <c r="K30" s="73"/>
      <c r="L30" s="22">
        <v>8</v>
      </c>
      <c r="M30" s="22">
        <f t="shared" si="2"/>
        <v>14.4</v>
      </c>
      <c r="P30" s="59" t="s">
        <v>25</v>
      </c>
      <c r="Q30" s="61" t="s">
        <v>42</v>
      </c>
      <c r="R30" s="30">
        <v>1</v>
      </c>
    </row>
    <row r="31" spans="1:18" ht="13.5" thickBot="1" x14ac:dyDescent="0.35">
      <c r="A31" s="73" t="s">
        <v>92</v>
      </c>
      <c r="B31" s="74">
        <v>2004</v>
      </c>
      <c r="C31" s="73"/>
      <c r="D31" s="73">
        <v>2</v>
      </c>
      <c r="E31" s="73"/>
      <c r="F31" s="73"/>
      <c r="G31" s="73"/>
      <c r="H31" s="73">
        <v>4</v>
      </c>
      <c r="I31" s="73"/>
      <c r="J31" s="73"/>
      <c r="K31" s="73"/>
      <c r="L31" s="22">
        <v>8</v>
      </c>
      <c r="M31" s="22">
        <f t="shared" si="2"/>
        <v>14.4</v>
      </c>
      <c r="P31" s="60"/>
      <c r="Q31" s="62"/>
      <c r="R31" s="31"/>
    </row>
    <row r="32" spans="1:18" x14ac:dyDescent="0.3">
      <c r="A32" s="71" t="s">
        <v>93</v>
      </c>
      <c r="B32" s="72">
        <v>2005</v>
      </c>
      <c r="C32" s="72"/>
      <c r="D32" s="72">
        <v>3</v>
      </c>
      <c r="E32" s="71"/>
      <c r="F32" s="71"/>
      <c r="G32" s="72"/>
      <c r="H32" s="72">
        <v>4</v>
      </c>
      <c r="I32" s="72"/>
      <c r="J32" s="72"/>
      <c r="K32" s="72"/>
      <c r="L32" s="22">
        <v>12</v>
      </c>
      <c r="M32" s="22">
        <f t="shared" si="2"/>
        <v>21.6</v>
      </c>
    </row>
    <row r="33" spans="1:18" x14ac:dyDescent="0.3">
      <c r="A33" s="71" t="s">
        <v>94</v>
      </c>
      <c r="B33" s="72">
        <v>2003</v>
      </c>
      <c r="C33" s="72"/>
      <c r="D33" s="72">
        <v>4</v>
      </c>
      <c r="E33" s="71"/>
      <c r="F33" s="71"/>
      <c r="G33" s="72"/>
      <c r="H33" s="72">
        <v>4</v>
      </c>
      <c r="I33" s="72"/>
      <c r="J33" s="72"/>
      <c r="K33" s="72"/>
      <c r="L33" s="22">
        <v>16</v>
      </c>
      <c r="M33" s="22">
        <f t="shared" si="2"/>
        <v>28.8</v>
      </c>
      <c r="N33" s="1">
        <v>8</v>
      </c>
      <c r="O33" s="12">
        <v>44858</v>
      </c>
    </row>
    <row r="34" spans="1:18" ht="12.5" customHeight="1" thickBot="1" x14ac:dyDescent="0.35">
      <c r="A34" s="71" t="s">
        <v>95</v>
      </c>
      <c r="B34" s="72">
        <v>2007</v>
      </c>
      <c r="C34" s="72"/>
      <c r="D34" s="72">
        <v>4</v>
      </c>
      <c r="E34" s="71"/>
      <c r="F34" s="71"/>
      <c r="G34" s="72"/>
      <c r="H34" s="72">
        <v>4</v>
      </c>
      <c r="I34" s="72"/>
      <c r="J34" s="72"/>
      <c r="K34" s="72"/>
      <c r="L34" s="22">
        <v>16</v>
      </c>
      <c r="M34" s="22">
        <f t="shared" si="2"/>
        <v>28.8</v>
      </c>
      <c r="P34" s="63" t="s">
        <v>50</v>
      </c>
      <c r="Q34" s="64"/>
      <c r="R34" s="64"/>
    </row>
    <row r="35" spans="1:18" ht="12.5" customHeight="1" thickBot="1" x14ac:dyDescent="0.35">
      <c r="A35" s="3"/>
      <c r="B35" s="4"/>
      <c r="C35" s="4"/>
      <c r="D35" s="4"/>
      <c r="E35" s="3"/>
      <c r="F35" s="3"/>
      <c r="G35" s="4"/>
      <c r="H35" s="4"/>
      <c r="I35" s="4"/>
      <c r="J35" s="4"/>
      <c r="K35" s="4">
        <f t="shared" si="1"/>
        <v>0</v>
      </c>
      <c r="L35" s="22"/>
      <c r="M35" s="22"/>
      <c r="P35" s="65" t="s">
        <v>51</v>
      </c>
      <c r="Q35" s="66"/>
      <c r="R35" s="67"/>
    </row>
    <row r="36" spans="1:18" ht="12.5" customHeight="1" x14ac:dyDescent="0.3">
      <c r="A36" s="3"/>
      <c r="B36" s="4"/>
      <c r="C36" s="4"/>
      <c r="D36" s="4"/>
      <c r="E36" s="2"/>
      <c r="F36" s="2"/>
      <c r="G36" s="4"/>
      <c r="H36" s="4"/>
      <c r="I36" s="4"/>
      <c r="J36" s="4"/>
      <c r="K36" s="4">
        <f t="shared" si="1"/>
        <v>0</v>
      </c>
      <c r="L36" s="22"/>
      <c r="M36" s="22"/>
      <c r="P36" s="52" t="s">
        <v>52</v>
      </c>
      <c r="Q36" s="53"/>
      <c r="R36" s="54"/>
    </row>
    <row r="37" spans="1:18" ht="12.5" customHeight="1" thickBot="1" x14ac:dyDescent="0.35">
      <c r="A37" s="3"/>
      <c r="B37" s="4"/>
      <c r="C37" s="4"/>
      <c r="D37" s="4"/>
      <c r="E37" s="2"/>
      <c r="F37" s="2"/>
      <c r="G37" s="4"/>
      <c r="H37" s="4"/>
      <c r="I37" s="4"/>
      <c r="J37" s="4"/>
      <c r="K37" s="4">
        <f t="shared" si="1"/>
        <v>0</v>
      </c>
      <c r="L37" s="22"/>
      <c r="M37" s="22"/>
      <c r="P37" s="52"/>
      <c r="Q37" s="53"/>
      <c r="R37" s="54"/>
    </row>
    <row r="38" spans="1:18" ht="12.5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4">
        <f>SUM(D38*H38)</f>
        <v>0</v>
      </c>
      <c r="L38" s="22"/>
      <c r="M38" s="22"/>
      <c r="P38" s="68" t="s">
        <v>53</v>
      </c>
      <c r="Q38" s="69"/>
      <c r="R38" s="70"/>
    </row>
    <row r="39" spans="1:18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4">
        <f t="shared" si="1"/>
        <v>0</v>
      </c>
      <c r="L39" s="22"/>
      <c r="M39" s="22"/>
      <c r="P39" s="52"/>
      <c r="Q39" s="53"/>
      <c r="R39" s="54"/>
    </row>
    <row r="40" spans="1:18" ht="13.5" thickBot="1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4">
        <f t="shared" si="1"/>
        <v>0</v>
      </c>
      <c r="L40" s="22"/>
      <c r="M40" s="22"/>
      <c r="P40" s="55"/>
      <c r="Q40" s="56"/>
      <c r="R40" s="57"/>
    </row>
    <row r="41" spans="1:18" ht="13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4"/>
      <c r="L41" s="22"/>
      <c r="M41" s="22"/>
      <c r="P41" s="52" t="s">
        <v>54</v>
      </c>
      <c r="Q41" s="53"/>
      <c r="R41" s="54"/>
    </row>
    <row r="42" spans="1:18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4">
        <f t="shared" si="1"/>
        <v>0</v>
      </c>
      <c r="L42" s="22"/>
      <c r="M42" s="22"/>
      <c r="P42" s="52"/>
      <c r="Q42" s="53"/>
      <c r="R42" s="54"/>
    </row>
    <row r="43" spans="1:18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4">
        <f t="shared" si="1"/>
        <v>0</v>
      </c>
      <c r="L43" s="22"/>
      <c r="M43" s="22"/>
      <c r="P43" s="52"/>
      <c r="Q43" s="53"/>
      <c r="R43" s="54"/>
    </row>
    <row r="44" spans="1:18" ht="13.5" thickBot="1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4">
        <f t="shared" si="1"/>
        <v>0</v>
      </c>
      <c r="L44" s="22">
        <f>SUM(L17:L43)</f>
        <v>132</v>
      </c>
      <c r="M44" s="22">
        <f>SUM(M17:M43)</f>
        <v>237.60000000000002</v>
      </c>
      <c r="P44" s="55"/>
      <c r="Q44" s="56"/>
      <c r="R44" s="57"/>
    </row>
    <row r="45" spans="1:18" x14ac:dyDescent="0.3">
      <c r="J45" s="1" t="s">
        <v>39</v>
      </c>
      <c r="K45" s="1">
        <f>SUM(K14:K44)</f>
        <v>183</v>
      </c>
      <c r="L45" s="1">
        <f>L44*1.8</f>
        <v>237.6</v>
      </c>
    </row>
    <row r="46" spans="1:18" ht="14.5" customHeight="1" x14ac:dyDescent="0.3">
      <c r="J46" s="58" t="s">
        <v>40</v>
      </c>
      <c r="K46" s="58">
        <f>SUM(1.8*K45)</f>
        <v>329.40000000000003</v>
      </c>
      <c r="L46" s="14"/>
      <c r="M46" s="14"/>
    </row>
    <row r="47" spans="1:18" x14ac:dyDescent="0.3">
      <c r="J47" s="58"/>
      <c r="K47" s="58"/>
      <c r="L47" s="14"/>
      <c r="M47" s="14"/>
    </row>
    <row r="49" spans="11:19" x14ac:dyDescent="0.3">
      <c r="K49" s="1">
        <v>120.6</v>
      </c>
      <c r="M49" s="1" t="s">
        <v>96</v>
      </c>
      <c r="N49" s="1">
        <v>57.6</v>
      </c>
    </row>
    <row r="50" spans="11:19" x14ac:dyDescent="0.3">
      <c r="M50" s="1" t="s">
        <v>97</v>
      </c>
      <c r="O50" s="1">
        <v>21.6</v>
      </c>
    </row>
    <row r="51" spans="11:19" x14ac:dyDescent="0.3">
      <c r="M51" s="1" t="s">
        <v>98</v>
      </c>
      <c r="P51" s="1">
        <v>28.8</v>
      </c>
    </row>
    <row r="52" spans="11:19" x14ac:dyDescent="0.3">
      <c r="M52" s="1" t="s">
        <v>99</v>
      </c>
      <c r="Q52" s="1">
        <v>28.8</v>
      </c>
    </row>
    <row r="53" spans="11:19" x14ac:dyDescent="0.3">
      <c r="M53" s="1" t="s">
        <v>100</v>
      </c>
      <c r="R53" s="1">
        <v>21.6</v>
      </c>
    </row>
    <row r="54" spans="11:19" x14ac:dyDescent="0.3">
      <c r="M54" s="1" t="s">
        <v>101</v>
      </c>
      <c r="S54" s="1">
        <v>14.4</v>
      </c>
    </row>
    <row r="55" spans="11:19" x14ac:dyDescent="0.3">
      <c r="N55" s="1">
        <f>N49</f>
        <v>57.6</v>
      </c>
      <c r="O55" s="1">
        <f>N49+O50</f>
        <v>79.2</v>
      </c>
      <c r="P55" s="1">
        <f>N49+O50+P51</f>
        <v>108</v>
      </c>
      <c r="Q55" s="1">
        <f>N49+O50+P51+Q52</f>
        <v>136.80000000000001</v>
      </c>
      <c r="R55" s="1">
        <f>N49+O50+P51+Q52+R53</f>
        <v>158.4</v>
      </c>
      <c r="S55" s="1">
        <f>N49+O50+P51+Q52+R53+S54</f>
        <v>172.8</v>
      </c>
    </row>
  </sheetData>
  <mergeCells count="38">
    <mergeCell ref="Q4:R4"/>
    <mergeCell ref="P34:R34"/>
    <mergeCell ref="P35:R35"/>
    <mergeCell ref="P36:R37"/>
    <mergeCell ref="P38:R40"/>
    <mergeCell ref="R20:R24"/>
    <mergeCell ref="P20:P24"/>
    <mergeCell ref="P41:R44"/>
    <mergeCell ref="J46:J47"/>
    <mergeCell ref="K46:K47"/>
    <mergeCell ref="R25:R27"/>
    <mergeCell ref="R28:R29"/>
    <mergeCell ref="P25:P27"/>
    <mergeCell ref="P28:P29"/>
    <mergeCell ref="P30:P31"/>
    <mergeCell ref="Q30:Q31"/>
    <mergeCell ref="R30:R31"/>
    <mergeCell ref="A10:K10"/>
    <mergeCell ref="A6:K6"/>
    <mergeCell ref="A7:K7"/>
    <mergeCell ref="A8:K8"/>
    <mergeCell ref="A9:K9"/>
    <mergeCell ref="A1:E1"/>
    <mergeCell ref="F1:K1"/>
    <mergeCell ref="P13:R13"/>
    <mergeCell ref="R14:R15"/>
    <mergeCell ref="R16:R19"/>
    <mergeCell ref="A11:K11"/>
    <mergeCell ref="A12:K12"/>
    <mergeCell ref="P14:P15"/>
    <mergeCell ref="P16:P19"/>
    <mergeCell ref="B2:K2"/>
    <mergeCell ref="P1:R1"/>
    <mergeCell ref="Q2:R2"/>
    <mergeCell ref="Q3:R3"/>
    <mergeCell ref="A3:K3"/>
    <mergeCell ref="A4:K4"/>
    <mergeCell ref="A5:K5"/>
  </mergeCells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B83C1-85D4-4897-8758-6A1FE8C0626A}">
  <dimension ref="A1"/>
  <sheetViews>
    <sheetView topLeftCell="I1" workbookViewId="0">
      <selection activeCell="S25" sqref="S25"/>
    </sheetView>
  </sheetViews>
  <sheetFormatPr defaultColWidth="8.81640625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10.1</vt:lpstr>
      <vt:lpstr>blad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Hasselgren</dc:creator>
  <cp:lastModifiedBy>Thomas Hasselgren</cp:lastModifiedBy>
  <dcterms:created xsi:type="dcterms:W3CDTF">2021-11-19T17:50:42Z</dcterms:created>
  <dcterms:modified xsi:type="dcterms:W3CDTF">2022-11-04T11:36:06Z</dcterms:modified>
</cp:coreProperties>
</file>